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10770" activeTab="0"/>
  </bookViews>
  <sheets>
    <sheet name="Standard Permit GRA1" sheetId="1" r:id="rId1"/>
  </sheets>
  <definedNames>
    <definedName name="_xlnm.Print_Area" localSheetId="0">'Standard Permit GRA1'!$A$1:$K$56</definedName>
    <definedName name="_xlnm.Print_Titles" localSheetId="0">'Standard Permit GRA1'!$36:$38</definedName>
  </definedNames>
  <calcPr fullCalcOnLoad="1"/>
</workbook>
</file>

<file path=xl/comments1.xml><?xml version="1.0" encoding="utf-8"?>
<comments xmlns="http://schemas.openxmlformats.org/spreadsheetml/2006/main">
  <authors>
    <author>Roger Yearsley</author>
  </authors>
  <commentList>
    <comment ref="B37"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7"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7" authorId="0">
      <text>
        <r>
          <rPr>
            <b/>
            <sz val="10"/>
            <rFont val="Arial"/>
            <family val="2"/>
          </rPr>
          <t xml:space="preserve">Harm </t>
        </r>
        <r>
          <rPr>
            <sz val="10"/>
            <rFont val="Arial"/>
            <family val="2"/>
          </rPr>
          <t>may arise when a specific hazard is realised.</t>
        </r>
      </text>
    </comment>
    <comment ref="E37"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7"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7"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7"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7"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<sst xmlns="http://schemas.openxmlformats.org/spreadsheetml/2006/main" count="235" uniqueCount="142">
  <si>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</si>
  <si>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</si>
  <si>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</si>
  <si>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</si>
  <si>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</si>
  <si>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</si>
  <si>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</si>
  <si>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</si>
  <si>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</si>
  <si>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</si>
  <si>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</si>
  <si>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</si>
  <si>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</si>
  <si>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</si>
  <si>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</si>
  <si>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</si>
  <si>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</si>
  <si>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</si>
  <si>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</si>
  <si>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</si>
  <si>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</si>
  <si>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</si>
  <si>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</si>
  <si>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</si>
  <si>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</si>
  <si>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</si>
  <si>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</si>
  <si>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</si>
  <si>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</si>
  <si>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</si>
  <si>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</si>
  <si>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</si>
  <si>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</si>
  <si>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</si>
  <si>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</si>
  <si>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</si>
  <si>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</si>
  <si>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</si>
  <si>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</si>
  <si>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</si>
  <si>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</si>
  <si>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</si>
  <si>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</si>
  <si>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</si>
  <si>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</si>
  <si>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</si>
  <si>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</si>
  <si>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</si>
  <si>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</si>
  <si>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</si>
  <si>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</si>
  <si>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</si>
  <si>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</si>
  <si>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</si>
  <si>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</si>
  <si>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</si>
  <si>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</si>
  <si>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</si>
  <si>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</si>
  <si>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</si>
  <si>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</si>
  <si>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</si>
  <si>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</si>
  <si>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</si>
  <si>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</si>
  <si>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</si>
  <si>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</si>
  <si>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</si>
  <si>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</si>
  <si>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</si>
  <si>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</si>
  <si>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</si>
  <si>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 xml:space="preserve">Acute effects: fish kill </t>
  </si>
  <si>
    <t>Emissions to air may cause harm to and deterioration of nature conservation sites.</t>
  </si>
  <si>
    <t>CO - Carbon Monoxide</t>
  </si>
  <si>
    <t>CHP - Combined heat and power</t>
  </si>
  <si>
    <t>NOx - Oxides of nitrogen</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</si>
  <si>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</si>
  <si>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</si>
  <si>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</si>
  <si>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</si>
  <si>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 xml:space="preserve">Parameter 6 </t>
  </si>
  <si>
    <t>Any, but principally NOx.</t>
  </si>
  <si>
    <t>Parameter 4</t>
  </si>
  <si>
    <t>Direct physical contact is minimised by activity being carried out within enclosed digesters so a low magnitude risk is estimated.</t>
  </si>
  <si>
    <t xml:space="preserve">As above  </t>
  </si>
  <si>
    <t>Potential for spillage from digestions tanks and storage vessels.</t>
  </si>
  <si>
    <t>Air transport .  Spillages and digestate  direct run-off from site and via surface water drains and ditches.</t>
  </si>
  <si>
    <t>Parameter 7</t>
  </si>
  <si>
    <r>
      <t>Parameter</t>
    </r>
    <r>
      <rPr>
        <sz val="10"/>
        <color indexed="12"/>
        <rFont val="Arial"/>
        <family val="2"/>
      </rPr>
      <t xml:space="preserve"> </t>
    </r>
    <r>
      <rPr>
        <sz val="10"/>
        <rFont val="Arial"/>
        <family val="2"/>
      </rPr>
      <t>8</t>
    </r>
  </si>
  <si>
    <t>The activities must not be carried out within 500 metres of a European Site or a Site of Special Scientific Interest (SSSI).</t>
  </si>
  <si>
    <r>
      <t xml:space="preserve">Local residents often sensitive to odour. </t>
    </r>
    <r>
      <rPr>
        <sz val="10"/>
        <color indexed="8"/>
        <rFont val="Arial"/>
        <family val="2"/>
      </rPr>
      <t>Wide range of waste may cause odour issues at reception from wastes, release of biogas and from digestate hence control measures adopted.</t>
    </r>
  </si>
  <si>
    <t>SR - Digestion tanks require appropriate bunding SR - no point source emissions to water. Run off restricted by SR on emissions of substances not controlled by emission limits…. with appropriate measures: all biogas condensate shall be discharged into a sealed drainage system. Impermeable surface required for storage of all wastes.</t>
  </si>
  <si>
    <t xml:space="preserve">SR (emissions of substances not controlled by emission limits) - emissions of substances .... shall not cause pollution…., with appropriate measures: </t>
  </si>
  <si>
    <t>Permitted wastes - biodegradable waste suitable for digestion.</t>
  </si>
  <si>
    <t>Part A installation: Anaerobic digestion facility including use of the resultant biogas</t>
  </si>
  <si>
    <t>Except for the auxiliary flare, the aggregate rated thermal input of all appliances used to burn biogas must be less than 5 megawatts.</t>
  </si>
  <si>
    <t>Maximum quantity of waste shall be limited to 100,000 tonnes per year</t>
  </si>
  <si>
    <t>Parameter 9</t>
  </si>
  <si>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 </t>
  </si>
  <si>
    <t>A groundwater source protection zone 1, or if a source protection zone has not been defined then within 50 metres of any well, spring or borehole used for .</t>
  </si>
  <si>
    <t>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</si>
  <si>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includes private water supplies. Impermeable surface required for AD plant.</t>
  </si>
  <si>
    <t xml:space="preserve">Parameter 10 </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</si>
  <si>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</si>
  <si>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</si>
  <si>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</si>
  <si>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The activities must not be carried out within 10 metres of any watercourse</t>
  </si>
  <si>
    <t>Local human population.</t>
  </si>
  <si>
    <t>Release of microorganisms (bioaerosols).</t>
  </si>
  <si>
    <t>Potential for release at waste reception/treatment and maturation.</t>
  </si>
  <si>
    <t>Nuisance, loss of amenity.</t>
  </si>
  <si>
    <t>Noise and vibration.</t>
  </si>
  <si>
    <t>Although biogas is flammable, risk of direct physical contact is reduced by activity being carried out within enclosed systems.</t>
  </si>
  <si>
    <t>Local human population and / or livestock after gaining unauthorised access to the installation.</t>
  </si>
  <si>
    <t>Direct physical contact.</t>
  </si>
  <si>
    <t>Accidental explosion of biogas.</t>
  </si>
  <si>
    <t>Unlikely to happen - reduced by effective management systems.</t>
  </si>
  <si>
    <t xml:space="preserve">Protected nature conservation sites - European sites and SSSIs.  </t>
  </si>
  <si>
    <t xml:space="preserve">TVOC Total Volatile Organic compounds </t>
  </si>
  <si>
    <t xml:space="preserve">Sox Sulphur Dioxide </t>
  </si>
  <si>
    <r>
      <t xml:space="preserve">gas engine </t>
    </r>
    <r>
      <rPr>
        <sz val="10"/>
        <color indexed="10"/>
        <rFont val="Arial"/>
        <family val="2"/>
      </rPr>
      <t>effective</t>
    </r>
    <r>
      <rPr>
        <sz val="10"/>
        <rFont val="Arial"/>
        <family val="0"/>
      </rPr>
      <t xml:space="preserve"> stack height shall be no less than 3 metres; </t>
    </r>
  </si>
  <si>
    <t xml:space="preserve">Point source emissions to air </t>
  </si>
  <si>
    <t xml:space="preserve">Monitoring of  CHP and Generators will be in line with permitted limits and monitored and expressed as per TGN M2. </t>
  </si>
  <si>
    <t xml:space="preserve">As above and point source emissions to air with emission limits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</si>
  <si>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</si>
  <si>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</si>
  <si>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</si>
  <si>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</si>
  <si>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</si>
  <si>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t xml:space="preserve">Releases of NO2 and SO2, CO and Total Volatile Organic Compounds (VOC) </t>
  </si>
  <si>
    <r>
      <t xml:space="preserve">Management systems required to include  </t>
    </r>
    <r>
      <rPr>
        <sz val="10"/>
        <color indexed="10"/>
        <rFont val="Arial"/>
        <family val="2"/>
      </rPr>
      <t>DSEAR assessment. Bunding of tanks etc.</t>
    </r>
  </si>
  <si>
    <r>
      <t>Permitted activities - The storage and recovery of waste (R13, R1, R3)</t>
    </r>
    <r>
      <rPr>
        <sz val="10"/>
        <color indexed="10"/>
        <rFont val="Arial"/>
        <family val="2"/>
      </rPr>
      <t xml:space="preserve"> and </t>
    </r>
    <r>
      <rPr>
        <sz val="10"/>
        <color indexed="10"/>
        <rFont val="Arial"/>
        <family val="2"/>
      </rPr>
      <t>combustion</t>
    </r>
    <r>
      <rPr>
        <sz val="10"/>
        <color indexed="10"/>
        <rFont val="Arial"/>
        <family val="2"/>
      </rPr>
      <t xml:space="preserve">  of biogas </t>
    </r>
  </si>
  <si>
    <t>Auxiliary flare are available and used but limited to emergency situation and planned miantance.  Pressure relief valves are inspected regularly. Unplanned releases are reported.</t>
  </si>
  <si>
    <r>
      <t xml:space="preserve">Emissions shall be free from odorous compounds. An odour management plan is required. Non- point source emissions of biogas shall be minimised using appropriate measures.  All storage tanks and lagoons are required to be covered also AD is an enclosed process. </t>
    </r>
    <r>
      <rPr>
        <sz val="10"/>
        <color indexed="12"/>
        <rFont val="Arial"/>
        <family val="2"/>
      </rPr>
      <t xml:space="preserve"> </t>
    </r>
    <r>
      <rPr>
        <sz val="10"/>
        <color indexed="8"/>
        <rFont val="Arial"/>
        <family val="2"/>
      </rPr>
      <t>A buffer zone for odour has been kept at 200 metres from the nearest sensitive receiver so that below this limit odour control can be assessed in a bespoke permit.</t>
    </r>
  </si>
  <si>
    <t>dwelling houses in cases where they do not have an ‘effective stack height’ of 3 metres as defined by the rules.</t>
  </si>
  <si>
    <r>
      <t>The activities must not be carried out within an Air Quality Management Area (AQMA).</t>
    </r>
    <r>
      <rPr>
        <sz val="10"/>
        <color indexed="10"/>
        <rFont val="Arial"/>
        <family val="2"/>
      </rPr>
      <t xml:space="preserve"> Gas engines stacks have to be located 200 metres from any building used by the public including </t>
    </r>
  </si>
  <si>
    <t>Natural Resources Wales</t>
  </si>
  <si>
    <t>The activities must not be carried out within 200 metres of the nearest sensitive receptor</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</si>
  <si>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Sulphur Dioxides SO2 and Total Volatile Organic Compounds (TVOC) .</t>
    </r>
    <r>
      <rPr>
        <sz val="10"/>
        <rFont val="Arial"/>
        <family val="0"/>
      </rPr>
      <t xml:space="preserve">The activities shall not be carried out within an </t>
    </r>
    <r>
      <rPr>
        <sz val="10"/>
        <color indexed="10"/>
        <rFont val="Arial"/>
        <family val="2"/>
      </rPr>
      <t xml:space="preserve">AQMA zone. </t>
    </r>
    <r>
      <rPr>
        <sz val="10"/>
        <color indexed="10"/>
        <rFont val="Arial"/>
        <family val="2"/>
      </rPr>
      <t>Effective stack height must be 3m or</t>
    </r>
    <r>
      <rPr>
        <sz val="10"/>
        <color indexed="10"/>
        <rFont val="Arial"/>
        <family val="2"/>
      </rPr>
      <t xml:space="preserve"> be located 200m away from a sensitive receptor </t>
    </r>
  </si>
  <si>
    <r>
      <rPr>
        <sz val="10"/>
        <color indexed="10"/>
        <rFont val="Arial"/>
        <family val="2"/>
      </rPr>
      <t xml:space="preserve">Maturation activities are not carried out in the open within 250m metres of the nearest sensitive receptor. </t>
    </r>
    <r>
      <rPr>
        <sz val="10"/>
        <rFont val="Arial"/>
        <family val="2"/>
      </rPr>
      <t>Operations have to take place within a closed system with appropriate filters or scrubbing system.</t>
    </r>
  </si>
  <si>
    <r>
      <t>Generic risk assessment for draft standard rules set number SR2018 No 12 v1</t>
    </r>
    <r>
      <rPr>
        <b/>
        <sz val="14"/>
        <color indexed="10"/>
        <rFont val="Arial"/>
        <family val="2"/>
      </rPr>
      <t>.0</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</si>
</sst>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12"/>
      <name val="Arial"/>
      <family val="2"/>
    </font>
    <font>
      <sz val="10"/>
      <color indexed="8"/>
      <name val="Arial"/>
      <family val="2"/>
    </font>
    <font>
      <b/>
      <sz val="14"/>
      <color indexed="10"/>
      <name val="Arial"/>
      <family val="2"/>
    </font>
    <font>
      <sz val="10"/>
      <color indexed="10"/>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thin"/>
      <bottom style="double"/>
    </border>
    <border>
      <left/>
      <right style="double"/>
      <top style="thin"/>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7" xfId="0" applyFont="1" applyBorder="1" applyAlignment="1" applyProtection="1">
      <alignment vertical="top" wrapText="1"/>
      <protection locked="0"/>
    </xf>
    <xf numFmtId="0" fontId="0" fillId="0" borderId="0" xfId="0" applyFont="1" applyFill="1" applyAlignment="1">
      <alignment/>
    </xf>
    <xf numFmtId="0" fontId="0" fillId="0" borderId="2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43" fillId="0" borderId="0" xfId="0" applyFont="1" applyAlignment="1">
      <alignment/>
    </xf>
    <xf numFmtId="0" fontId="43" fillId="0" borderId="15" xfId="0" applyFont="1" applyBorder="1" applyAlignment="1" applyProtection="1">
      <alignment vertical="top" wrapText="1"/>
      <protection locked="0"/>
    </xf>
    <xf numFmtId="0" fontId="43" fillId="0" borderId="16" xfId="0" applyFont="1" applyFill="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36" borderId="26" xfId="0" applyFont="1" applyFill="1" applyBorder="1" applyAlignment="1" applyProtection="1">
      <alignment vertical="top" wrapText="1"/>
      <protection locked="0"/>
    </xf>
    <xf numFmtId="0" fontId="0" fillId="0" borderId="0" xfId="0" applyFont="1" applyAlignment="1">
      <alignment/>
    </xf>
    <xf numFmtId="0" fontId="43" fillId="0" borderId="0" xfId="0" applyFont="1" applyAlignment="1">
      <alignment/>
    </xf>
    <xf numFmtId="0" fontId="5" fillId="0" borderId="0" xfId="0" applyFont="1" applyAlignment="1">
      <alignment/>
    </xf>
    <xf numFmtId="0" fontId="0" fillId="0" borderId="0" xfId="0"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48" workbookViewId="0" topLeftCell="F34">
      <selection activeCell="C22" sqref="C2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10.7109375" style="0" customWidth="1"/>
    <col min="8" max="8" width="11.28125" style="0" customWidth="1"/>
    <col min="9" max="9" width="22.57421875" style="0" customWidth="1"/>
    <col min="10" max="10" width="60.7109375" style="0" customWidth="1"/>
    <col min="11" max="11" width="16.7109375" style="0" customWidth="1"/>
    <col min="12" max="12" width="0.2890625" style="0" customWidth="1"/>
  </cols>
  <sheetData>
    <row r="2" spans="2:9" ht="18">
      <c r="B2" s="86" t="s">
        <v>141</v>
      </c>
      <c r="C2" s="87"/>
      <c r="D2" s="87"/>
      <c r="E2" s="87"/>
      <c r="F2" s="87"/>
      <c r="G2" s="87"/>
      <c r="H2" s="87"/>
      <c r="I2" s="87"/>
    </row>
    <row r="3" spans="2:11" ht="12.75" customHeight="1">
      <c r="B3" s="41"/>
      <c r="C3" s="41"/>
      <c r="D3" s="41"/>
      <c r="E3" s="43"/>
      <c r="F3" s="37"/>
      <c r="G3" s="37"/>
      <c r="H3" s="37"/>
      <c r="I3" s="37"/>
      <c r="J3" s="37"/>
      <c r="K3" s="37"/>
    </row>
    <row r="4" spans="2:11" ht="15.75">
      <c r="B4" s="42" t="s">
        <v>40</v>
      </c>
      <c r="C4" s="42"/>
      <c r="D4" s="42"/>
      <c r="E4" s="44"/>
      <c r="F4" s="90" t="s">
        <v>95</v>
      </c>
      <c r="G4" s="90"/>
      <c r="H4" s="90"/>
      <c r="I4" s="90"/>
      <c r="J4" s="90"/>
      <c r="K4" s="38"/>
    </row>
    <row r="5" spans="2:11" ht="9.75" customHeight="1">
      <c r="B5" s="42"/>
      <c r="C5" s="42"/>
      <c r="D5" s="42"/>
      <c r="E5" s="44"/>
      <c r="F5" s="40"/>
      <c r="G5" s="40"/>
      <c r="H5" s="37"/>
      <c r="I5" s="37"/>
      <c r="J5" s="37"/>
      <c r="K5" s="37"/>
    </row>
    <row r="6" spans="2:11" ht="15.75">
      <c r="B6" s="42" t="s">
        <v>0</v>
      </c>
      <c r="C6" s="44"/>
      <c r="D6" s="44"/>
      <c r="E6" s="44"/>
      <c r="F6" s="90" t="s">
        <v>33</v>
      </c>
      <c r="G6" s="90"/>
      <c r="H6" s="90"/>
      <c r="I6" s="90"/>
      <c r="J6" s="90"/>
      <c r="K6" s="38"/>
    </row>
    <row r="7" spans="2:11" ht="9.75" customHeight="1">
      <c r="B7" s="45"/>
      <c r="C7" s="40"/>
      <c r="D7" s="40"/>
      <c r="E7" s="40"/>
      <c r="F7" s="40"/>
      <c r="G7" s="40"/>
      <c r="H7" s="37"/>
      <c r="I7" s="37"/>
      <c r="J7" s="37"/>
      <c r="K7" s="37"/>
    </row>
    <row r="8" spans="2:11" ht="15.75">
      <c r="B8" s="46" t="s">
        <v>1</v>
      </c>
      <c r="C8" s="40"/>
      <c r="D8" s="40"/>
      <c r="E8" s="40"/>
      <c r="F8" s="91" t="s">
        <v>137</v>
      </c>
      <c r="G8" s="91"/>
      <c r="H8" s="91"/>
      <c r="I8" s="91"/>
      <c r="J8" s="91"/>
      <c r="K8" s="39"/>
    </row>
    <row r="9" spans="2:11" ht="11.25" customHeight="1">
      <c r="B9" s="46"/>
      <c r="C9" s="40"/>
      <c r="D9" s="40"/>
      <c r="E9" s="40"/>
      <c r="F9" s="40"/>
      <c r="G9" s="40"/>
      <c r="H9" s="41"/>
      <c r="I9" s="37"/>
      <c r="J9" s="37"/>
      <c r="K9" s="37"/>
    </row>
    <row r="10" spans="2:11" ht="15.75">
      <c r="B10" s="42" t="s">
        <v>2</v>
      </c>
      <c r="C10" s="40"/>
      <c r="D10" s="40"/>
      <c r="E10" s="40"/>
      <c r="F10" s="88">
        <v>43376</v>
      </c>
      <c r="G10" s="89"/>
      <c r="H10" s="89"/>
      <c r="I10" s="89"/>
      <c r="J10" s="89"/>
      <c r="K10" s="38"/>
    </row>
    <row r="11" spans="2:11" ht="15.75">
      <c r="B11" s="42"/>
      <c r="C11" s="40"/>
      <c r="D11" s="40"/>
      <c r="E11" s="40"/>
      <c r="F11" s="40"/>
      <c r="G11" s="40"/>
      <c r="H11" s="42"/>
      <c r="I11" s="40"/>
      <c r="J11" s="40"/>
      <c r="K11" s="40"/>
    </row>
    <row r="12" spans="1:13" ht="38.25" customHeight="1">
      <c r="A12" s="13"/>
      <c r="B12" s="49"/>
      <c r="C12" s="50" t="s">
        <v>43</v>
      </c>
      <c r="D12" s="50"/>
      <c r="E12" s="50"/>
      <c r="F12" s="50"/>
      <c r="G12" s="50"/>
      <c r="H12" s="49"/>
      <c r="I12" s="50"/>
      <c r="J12" s="50"/>
      <c r="K12" s="50"/>
      <c r="L12" s="13"/>
      <c r="M12" s="13"/>
    </row>
    <row r="13" spans="1:13" ht="15.75">
      <c r="A13" s="13"/>
      <c r="B13" s="49"/>
      <c r="C13" t="s">
        <v>30</v>
      </c>
      <c r="D13" s="77" t="s">
        <v>132</v>
      </c>
      <c r="E13" s="50"/>
      <c r="F13" s="50"/>
      <c r="G13" s="50"/>
      <c r="H13" s="49"/>
      <c r="I13" s="50"/>
      <c r="J13" s="50"/>
      <c r="K13" s="50"/>
      <c r="L13" s="13"/>
      <c r="M13" s="13"/>
    </row>
    <row r="14" spans="1:13" ht="12.75">
      <c r="A14" s="13"/>
      <c r="C14" t="s">
        <v>31</v>
      </c>
      <c r="D14" t="s">
        <v>94</v>
      </c>
      <c r="K14" s="50"/>
      <c r="L14" s="13"/>
      <c r="M14" s="13"/>
    </row>
    <row r="15" spans="1:13" ht="12.75">
      <c r="A15" s="13"/>
      <c r="C15" t="s">
        <v>62</v>
      </c>
      <c r="D15" s="64" t="s">
        <v>96</v>
      </c>
      <c r="K15" s="50"/>
      <c r="L15" s="13"/>
      <c r="M15" s="13"/>
    </row>
    <row r="16" spans="1:13" ht="12.75">
      <c r="A16" s="13"/>
      <c r="C16" t="s">
        <v>83</v>
      </c>
      <c r="D16" t="s">
        <v>97</v>
      </c>
      <c r="K16" s="50"/>
      <c r="L16" s="13"/>
      <c r="M16" s="13"/>
    </row>
    <row r="17" spans="1:13" ht="12.75">
      <c r="A17" s="13"/>
      <c r="C17" t="s">
        <v>67</v>
      </c>
      <c r="D17" t="s">
        <v>77</v>
      </c>
      <c r="K17" s="50"/>
      <c r="L17" s="13"/>
      <c r="M17" s="13"/>
    </row>
    <row r="18" spans="1:13" ht="12.75">
      <c r="A18" s="13"/>
      <c r="C18" t="s">
        <v>81</v>
      </c>
      <c r="D18" s="64" t="s">
        <v>90</v>
      </c>
      <c r="K18" s="50"/>
      <c r="L18" s="13"/>
      <c r="M18" s="13"/>
    </row>
    <row r="19" spans="1:13" ht="12.75">
      <c r="A19" s="13"/>
      <c r="C19" t="s">
        <v>88</v>
      </c>
      <c r="D19" s="64" t="s">
        <v>138</v>
      </c>
      <c r="K19" s="50"/>
      <c r="L19" s="13"/>
      <c r="M19" s="13"/>
    </row>
    <row r="20" spans="1:13" ht="12.75">
      <c r="A20" s="13"/>
      <c r="C20" t="s">
        <v>89</v>
      </c>
      <c r="D20" s="84" t="s">
        <v>136</v>
      </c>
      <c r="K20" s="50"/>
      <c r="L20" s="13"/>
      <c r="M20" s="13"/>
    </row>
    <row r="21" spans="1:13" ht="12.75">
      <c r="A21" s="13"/>
      <c r="D21" s="85" t="s">
        <v>135</v>
      </c>
      <c r="K21" s="50"/>
      <c r="L21" s="13"/>
      <c r="M21" s="13"/>
    </row>
    <row r="22" spans="1:13" ht="12.75">
      <c r="A22" s="13"/>
      <c r="C22" s="64" t="s">
        <v>98</v>
      </c>
      <c r="D22" s="74" t="s">
        <v>100</v>
      </c>
      <c r="K22" s="50"/>
      <c r="L22" s="13"/>
      <c r="M22" s="13"/>
    </row>
    <row r="23" spans="1:13" ht="12.75">
      <c r="A23" s="13"/>
      <c r="C23" s="64"/>
      <c r="D23" s="74" t="s">
        <v>101</v>
      </c>
      <c r="K23" s="50"/>
      <c r="L23" s="13"/>
      <c r="M23" s="13"/>
    </row>
    <row r="24" spans="1:13" ht="12.75">
      <c r="A24" s="13"/>
      <c r="C24" s="64" t="s">
        <v>103</v>
      </c>
      <c r="D24" s="74" t="s">
        <v>107</v>
      </c>
      <c r="K24" s="50"/>
      <c r="L24" s="13"/>
      <c r="M24" s="13"/>
    </row>
    <row r="25" spans="1:13" ht="12.75">
      <c r="A25" s="13"/>
      <c r="C25" t="s">
        <v>35</v>
      </c>
      <c r="D25" t="s">
        <v>44</v>
      </c>
      <c r="K25" s="50"/>
      <c r="L25" s="13"/>
      <c r="M25" s="13"/>
    </row>
    <row r="26" spans="1:13" ht="12.75">
      <c r="A26" s="13"/>
      <c r="D26" t="s">
        <v>76</v>
      </c>
      <c r="K26" s="50"/>
      <c r="L26" s="13"/>
      <c r="M26" s="13"/>
    </row>
    <row r="27" spans="1:13" ht="12.75">
      <c r="A27" s="13"/>
      <c r="D27" t="s">
        <v>74</v>
      </c>
      <c r="K27" s="50"/>
      <c r="L27" s="13"/>
      <c r="M27" s="13"/>
    </row>
    <row r="28" spans="1:13" ht="12.75">
      <c r="A28" s="13"/>
      <c r="D28" s="78" t="s">
        <v>119</v>
      </c>
      <c r="K28" s="50"/>
      <c r="L28" s="13"/>
      <c r="M28" s="13"/>
    </row>
    <row r="29" spans="1:13" ht="12.75">
      <c r="A29" s="13"/>
      <c r="D29" s="78" t="s">
        <v>120</v>
      </c>
      <c r="K29" s="50"/>
      <c r="L29" s="13"/>
      <c r="M29" s="13"/>
    </row>
    <row r="30" spans="1:13" ht="12.75">
      <c r="A30" s="13"/>
      <c r="D30" t="s">
        <v>75</v>
      </c>
      <c r="K30" s="50"/>
      <c r="L30" s="13"/>
      <c r="M30" s="13"/>
    </row>
    <row r="31" spans="1:13" ht="12.75">
      <c r="A31" s="13"/>
      <c r="D31" t="s">
        <v>93</v>
      </c>
      <c r="K31" s="50"/>
      <c r="L31" s="13"/>
      <c r="M31" s="13"/>
    </row>
    <row r="32" spans="1:13" ht="12.75">
      <c r="A32" s="13"/>
      <c r="D32" s="64" t="s">
        <v>121</v>
      </c>
      <c r="K32" s="50"/>
      <c r="L32" s="13"/>
      <c r="M32" s="13"/>
    </row>
    <row r="33" spans="1:13" ht="12.75">
      <c r="A33" s="13"/>
      <c r="D33" t="s">
        <v>78</v>
      </c>
      <c r="K33" s="50"/>
      <c r="L33" s="13"/>
      <c r="M33" s="13"/>
    </row>
    <row r="34" spans="1:13" ht="12.75">
      <c r="A34" s="13"/>
      <c r="K34" s="50"/>
      <c r="L34" s="13"/>
      <c r="M34" s="13"/>
    </row>
    <row r="35" spans="2:11" ht="13.5" thickBot="1">
      <c r="B35" s="13"/>
      <c r="C35" s="13"/>
      <c r="D35" s="13"/>
      <c r="E35" s="13"/>
      <c r="F35" s="12"/>
      <c r="G35" s="13"/>
      <c r="H35" s="13"/>
      <c r="I35" s="13"/>
      <c r="J35" s="13"/>
      <c r="K35" s="13"/>
    </row>
    <row r="36" spans="1:11" ht="28.5" customHeight="1" thickTop="1">
      <c r="A36" s="2"/>
      <c r="B36" s="18" t="s">
        <v>3</v>
      </c>
      <c r="C36" s="14"/>
      <c r="D36" s="14"/>
      <c r="E36" s="14"/>
      <c r="F36" s="15"/>
      <c r="G36" s="16" t="s">
        <v>4</v>
      </c>
      <c r="H36" s="16"/>
      <c r="I36" s="17"/>
      <c r="J36" s="18" t="s">
        <v>32</v>
      </c>
      <c r="K36" s="19"/>
    </row>
    <row r="37" spans="1:11" ht="38.25">
      <c r="A37" s="1"/>
      <c r="B37" s="3" t="s">
        <v>5</v>
      </c>
      <c r="C37" s="4" t="s">
        <v>6</v>
      </c>
      <c r="D37" s="4" t="s">
        <v>7</v>
      </c>
      <c r="E37" s="5" t="s">
        <v>8</v>
      </c>
      <c r="F37" s="3" t="s">
        <v>9</v>
      </c>
      <c r="G37" s="4" t="s">
        <v>10</v>
      </c>
      <c r="H37" s="4" t="s">
        <v>11</v>
      </c>
      <c r="I37" s="5" t="s">
        <v>12</v>
      </c>
      <c r="J37" s="3" t="s">
        <v>13</v>
      </c>
      <c r="K37" s="55" t="s">
        <v>14</v>
      </c>
    </row>
    <row r="38" spans="1:11" ht="121.5" customHeight="1">
      <c r="A38" s="1"/>
      <c r="B38" s="6" t="s">
        <v>15</v>
      </c>
      <c r="C38" s="7" t="s">
        <v>16</v>
      </c>
      <c r="D38" s="7" t="s">
        <v>66</v>
      </c>
      <c r="E38" s="8" t="s">
        <v>17</v>
      </c>
      <c r="F38" s="6" t="s">
        <v>18</v>
      </c>
      <c r="G38" s="7" t="s">
        <v>19</v>
      </c>
      <c r="H38" s="7" t="s">
        <v>20</v>
      </c>
      <c r="I38" s="8" t="s">
        <v>21</v>
      </c>
      <c r="J38" s="6" t="s">
        <v>22</v>
      </c>
      <c r="K38" s="56" t="s">
        <v>34</v>
      </c>
    </row>
    <row r="39" spans="1:11" ht="114.75">
      <c r="A39" s="33"/>
      <c r="B39" s="28" t="s">
        <v>108</v>
      </c>
      <c r="C39" s="79" t="s">
        <v>130</v>
      </c>
      <c r="D39" s="29" t="s">
        <v>52</v>
      </c>
      <c r="E39" s="30" t="s">
        <v>45</v>
      </c>
      <c r="F39" s="53" t="s">
        <v>24</v>
      </c>
      <c r="G39" s="54" t="s">
        <v>25</v>
      </c>
      <c r="H39" s="60" t="s">
        <v>25</v>
      </c>
      <c r="I39" s="34" t="s">
        <v>80</v>
      </c>
      <c r="J39" s="76" t="s">
        <v>139</v>
      </c>
      <c r="K39" s="35" t="s">
        <v>24</v>
      </c>
    </row>
    <row r="40" spans="1:11" ht="76.5">
      <c r="A40" s="33"/>
      <c r="B40" s="28" t="s">
        <v>108</v>
      </c>
      <c r="C40" s="79" t="s">
        <v>122</v>
      </c>
      <c r="D40" s="29" t="s">
        <v>52</v>
      </c>
      <c r="E40" s="30" t="s">
        <v>45</v>
      </c>
      <c r="F40" s="53" t="s">
        <v>24</v>
      </c>
      <c r="G40" s="54" t="s">
        <v>25</v>
      </c>
      <c r="H40" s="60" t="s">
        <v>24</v>
      </c>
      <c r="I40" s="80" t="s">
        <v>123</v>
      </c>
      <c r="J40" s="81" t="s">
        <v>124</v>
      </c>
      <c r="K40" s="35" t="s">
        <v>24</v>
      </c>
    </row>
    <row r="41" spans="1:11" ht="102">
      <c r="A41" s="33"/>
      <c r="B41" s="81" t="s">
        <v>125</v>
      </c>
      <c r="C41" s="79" t="s">
        <v>126</v>
      </c>
      <c r="D41" s="79" t="s">
        <v>127</v>
      </c>
      <c r="E41" s="82" t="s">
        <v>128</v>
      </c>
      <c r="F41" s="83" t="s">
        <v>25</v>
      </c>
      <c r="G41" s="54" t="s">
        <v>26</v>
      </c>
      <c r="H41" s="60" t="s">
        <v>25</v>
      </c>
      <c r="I41" s="80" t="s">
        <v>129</v>
      </c>
      <c r="J41" s="81" t="s">
        <v>133</v>
      </c>
      <c r="K41" s="35"/>
    </row>
    <row r="42" spans="1:11" ht="71.25" customHeight="1">
      <c r="A42" s="33"/>
      <c r="B42" s="28" t="s">
        <v>108</v>
      </c>
      <c r="C42" s="29" t="s">
        <v>109</v>
      </c>
      <c r="D42" s="29" t="s">
        <v>52</v>
      </c>
      <c r="E42" s="30" t="s">
        <v>45</v>
      </c>
      <c r="F42" s="53" t="s">
        <v>25</v>
      </c>
      <c r="G42" s="54" t="s">
        <v>26</v>
      </c>
      <c r="H42" s="60" t="s">
        <v>25</v>
      </c>
      <c r="I42" s="34" t="s">
        <v>110</v>
      </c>
      <c r="J42" s="76" t="s">
        <v>140</v>
      </c>
      <c r="K42" s="35"/>
    </row>
    <row r="43" spans="1:11" ht="114.75">
      <c r="A43" s="33"/>
      <c r="B43" s="28" t="s">
        <v>108</v>
      </c>
      <c r="C43" s="29" t="s">
        <v>36</v>
      </c>
      <c r="D43" s="29" t="s">
        <v>111</v>
      </c>
      <c r="E43" s="30" t="s">
        <v>45</v>
      </c>
      <c r="F43" s="53" t="s">
        <v>25</v>
      </c>
      <c r="G43" s="54" t="s">
        <v>25</v>
      </c>
      <c r="H43" s="60" t="s">
        <v>25</v>
      </c>
      <c r="I43" s="34" t="s">
        <v>91</v>
      </c>
      <c r="J43" s="76" t="s">
        <v>134</v>
      </c>
      <c r="K43" s="35" t="s">
        <v>24</v>
      </c>
    </row>
    <row r="44" spans="1:11" ht="51">
      <c r="A44" s="33"/>
      <c r="B44" s="28" t="s">
        <v>108</v>
      </c>
      <c r="C44" s="29" t="s">
        <v>112</v>
      </c>
      <c r="D44" s="29" t="s">
        <v>48</v>
      </c>
      <c r="E44" s="30" t="s">
        <v>49</v>
      </c>
      <c r="F44" s="53" t="s">
        <v>24</v>
      </c>
      <c r="G44" s="54" t="s">
        <v>24</v>
      </c>
      <c r="H44" s="60" t="s">
        <v>24</v>
      </c>
      <c r="I44" s="34" t="s">
        <v>68</v>
      </c>
      <c r="J44" s="28" t="s">
        <v>104</v>
      </c>
      <c r="K44" s="35" t="s">
        <v>24</v>
      </c>
    </row>
    <row r="45" spans="1:11" ht="89.25">
      <c r="A45" s="33"/>
      <c r="B45" s="28" t="s">
        <v>114</v>
      </c>
      <c r="C45" s="29" t="s">
        <v>69</v>
      </c>
      <c r="D45" s="29" t="s">
        <v>46</v>
      </c>
      <c r="E45" s="30" t="s">
        <v>115</v>
      </c>
      <c r="F45" s="53" t="s">
        <v>24</v>
      </c>
      <c r="G45" s="54" t="s">
        <v>25</v>
      </c>
      <c r="H45" s="60" t="s">
        <v>24</v>
      </c>
      <c r="I45" s="34" t="s">
        <v>84</v>
      </c>
      <c r="J45" s="28" t="s">
        <v>105</v>
      </c>
      <c r="K45" s="35" t="s">
        <v>24</v>
      </c>
    </row>
    <row r="46" spans="1:11" ht="114.75">
      <c r="A46" s="33"/>
      <c r="B46" s="28" t="s">
        <v>50</v>
      </c>
      <c r="C46" s="29" t="s">
        <v>57</v>
      </c>
      <c r="D46" s="29" t="s">
        <v>63</v>
      </c>
      <c r="E46" s="30" t="s">
        <v>58</v>
      </c>
      <c r="F46" s="53" t="s">
        <v>25</v>
      </c>
      <c r="G46" s="54" t="s">
        <v>26</v>
      </c>
      <c r="H46" s="60" t="s">
        <v>25</v>
      </c>
      <c r="I46" s="34" t="s">
        <v>113</v>
      </c>
      <c r="J46" s="28" t="s">
        <v>106</v>
      </c>
      <c r="K46" s="35" t="s">
        <v>24</v>
      </c>
    </row>
    <row r="47" spans="1:11" ht="114.75">
      <c r="A47" s="33"/>
      <c r="B47" s="28" t="s">
        <v>50</v>
      </c>
      <c r="C47" s="29" t="s">
        <v>116</v>
      </c>
      <c r="D47" s="29" t="s">
        <v>63</v>
      </c>
      <c r="E47" s="30" t="s">
        <v>87</v>
      </c>
      <c r="F47" s="53" t="s">
        <v>24</v>
      </c>
      <c r="G47" s="54" t="s">
        <v>26</v>
      </c>
      <c r="H47" s="60" t="s">
        <v>25</v>
      </c>
      <c r="I47" s="34" t="s">
        <v>117</v>
      </c>
      <c r="J47" s="76" t="s">
        <v>131</v>
      </c>
      <c r="K47" s="35" t="s">
        <v>24</v>
      </c>
    </row>
    <row r="48" spans="1:11" ht="102">
      <c r="A48" s="33"/>
      <c r="B48" s="28" t="s">
        <v>50</v>
      </c>
      <c r="C48" s="29" t="s">
        <v>59</v>
      </c>
      <c r="D48" s="29" t="s">
        <v>64</v>
      </c>
      <c r="E48" s="30" t="s">
        <v>60</v>
      </c>
      <c r="F48" s="53" t="s">
        <v>24</v>
      </c>
      <c r="G48" s="54" t="s">
        <v>25</v>
      </c>
      <c r="H48" s="60" t="s">
        <v>25</v>
      </c>
      <c r="I48" s="34" t="s">
        <v>70</v>
      </c>
      <c r="J48" s="28" t="s">
        <v>85</v>
      </c>
      <c r="K48" s="35" t="s">
        <v>24</v>
      </c>
    </row>
    <row r="49" spans="1:11" ht="76.5">
      <c r="A49" s="33"/>
      <c r="B49" s="28" t="s">
        <v>61</v>
      </c>
      <c r="C49" s="29" t="s">
        <v>71</v>
      </c>
      <c r="D49" s="29" t="s">
        <v>72</v>
      </c>
      <c r="E49" s="30" t="s">
        <v>37</v>
      </c>
      <c r="F49" s="53" t="s">
        <v>24</v>
      </c>
      <c r="G49" s="54" t="s">
        <v>25</v>
      </c>
      <c r="H49" s="60" t="s">
        <v>24</v>
      </c>
      <c r="I49" s="34" t="s">
        <v>86</v>
      </c>
      <c r="J49" s="61" t="s">
        <v>92</v>
      </c>
      <c r="K49" s="35" t="s">
        <v>24</v>
      </c>
    </row>
    <row r="50" spans="1:11" ht="51">
      <c r="A50" s="33"/>
      <c r="B50" s="28" t="s">
        <v>61</v>
      </c>
      <c r="C50" s="29" t="s">
        <v>60</v>
      </c>
      <c r="D50" s="29" t="s">
        <v>65</v>
      </c>
      <c r="E50" s="30" t="s">
        <v>56</v>
      </c>
      <c r="F50" s="53" t="s">
        <v>24</v>
      </c>
      <c r="G50" s="54" t="s">
        <v>25</v>
      </c>
      <c r="H50" s="60" t="s">
        <v>24</v>
      </c>
      <c r="I50" s="34" t="s">
        <v>51</v>
      </c>
      <c r="J50" s="28" t="s">
        <v>51</v>
      </c>
      <c r="K50" s="35" t="s">
        <v>24</v>
      </c>
    </row>
    <row r="51" spans="1:11" ht="89.25">
      <c r="A51" s="33"/>
      <c r="B51" s="28" t="s">
        <v>41</v>
      </c>
      <c r="C51" s="29" t="s">
        <v>60</v>
      </c>
      <c r="D51" s="29" t="s">
        <v>42</v>
      </c>
      <c r="E51" s="30" t="s">
        <v>53</v>
      </c>
      <c r="F51" s="53" t="s">
        <v>24</v>
      </c>
      <c r="G51" s="54" t="s">
        <v>25</v>
      </c>
      <c r="H51" s="60" t="s">
        <v>24</v>
      </c>
      <c r="I51" s="34" t="s">
        <v>54</v>
      </c>
      <c r="J51" s="28" t="s">
        <v>51</v>
      </c>
      <c r="K51" s="35" t="s">
        <v>24</v>
      </c>
    </row>
    <row r="52" spans="1:11" ht="91.5" customHeight="1">
      <c r="A52" s="33"/>
      <c r="B52" s="31" t="s">
        <v>38</v>
      </c>
      <c r="C52" s="32" t="s">
        <v>60</v>
      </c>
      <c r="D52" s="32" t="s">
        <v>55</v>
      </c>
      <c r="E52" s="57" t="s">
        <v>47</v>
      </c>
      <c r="F52" s="62" t="s">
        <v>24</v>
      </c>
      <c r="G52" s="58" t="s">
        <v>25</v>
      </c>
      <c r="H52" s="63" t="s">
        <v>24</v>
      </c>
      <c r="I52" s="59" t="s">
        <v>86</v>
      </c>
      <c r="J52" s="75" t="s">
        <v>102</v>
      </c>
      <c r="K52" s="36" t="s">
        <v>24</v>
      </c>
    </row>
    <row r="53" spans="1:11" ht="128.25" thickBot="1">
      <c r="A53" s="33"/>
      <c r="B53" s="65" t="s">
        <v>118</v>
      </c>
      <c r="C53" s="66" t="s">
        <v>82</v>
      </c>
      <c r="D53" s="66" t="s">
        <v>79</v>
      </c>
      <c r="E53" s="67" t="s">
        <v>39</v>
      </c>
      <c r="F53" s="68" t="s">
        <v>24</v>
      </c>
      <c r="G53" s="69" t="s">
        <v>25</v>
      </c>
      <c r="H53" s="70" t="s">
        <v>24</v>
      </c>
      <c r="I53" s="71" t="s">
        <v>73</v>
      </c>
      <c r="J53" s="73" t="s">
        <v>99</v>
      </c>
      <c r="K53" s="72" t="s">
        <v>24</v>
      </c>
    </row>
    <row r="54" spans="1:11" ht="13.5" thickTop="1">
      <c r="A54" s="9"/>
      <c r="B54" s="1"/>
      <c r="C54" s="10"/>
      <c r="D54" s="10"/>
      <c r="E54" s="10"/>
      <c r="F54" s="11"/>
      <c r="G54" s="11"/>
      <c r="H54" s="11"/>
      <c r="I54" s="11"/>
      <c r="J54" s="1"/>
      <c r="K54" s="10"/>
    </row>
    <row r="55" spans="1:11" ht="15.75">
      <c r="A55" s="9"/>
      <c r="B55" s="52" t="s">
        <v>27</v>
      </c>
      <c r="C55" s="50" t="s">
        <v>28</v>
      </c>
      <c r="D55" s="50"/>
      <c r="E55" s="50"/>
      <c r="F55" s="50"/>
      <c r="G55" s="50"/>
      <c r="H55" s="49"/>
      <c r="I55" s="50"/>
      <c r="J55" s="50"/>
      <c r="K55" s="1"/>
    </row>
    <row r="56" spans="1:11" ht="15.75">
      <c r="A56" s="9"/>
      <c r="B56" s="51"/>
      <c r="C56" s="50" t="s">
        <v>29</v>
      </c>
      <c r="D56" s="50"/>
      <c r="E56" s="50"/>
      <c r="F56" s="50"/>
      <c r="G56" s="50"/>
      <c r="H56" s="49"/>
      <c r="I56" s="50"/>
      <c r="J56" s="50"/>
      <c r="K56" s="1"/>
    </row>
    <row r="57" spans="1:11" ht="15.75">
      <c r="A57" s="9"/>
      <c r="B57" s="51"/>
      <c r="C57" s="50"/>
      <c r="D57" s="50"/>
      <c r="E57" s="50"/>
      <c r="F57" s="50"/>
      <c r="G57" s="50"/>
      <c r="H57" s="49"/>
      <c r="I57" s="50"/>
      <c r="J57" s="50"/>
      <c r="K57" s="1"/>
    </row>
    <row r="58" spans="1:11" ht="15.75" hidden="1">
      <c r="A58" s="9"/>
      <c r="B58" s="51"/>
      <c r="C58" s="50"/>
      <c r="D58" s="50"/>
      <c r="E58" s="50"/>
      <c r="F58" s="50"/>
      <c r="G58" s="50"/>
      <c r="H58" s="49"/>
      <c r="I58" s="50"/>
      <c r="J58" s="50"/>
      <c r="K58" s="1"/>
    </row>
    <row r="59" spans="1:11" ht="12.75" hidden="1">
      <c r="A59" s="9"/>
      <c r="B59" s="1"/>
      <c r="C59" s="1"/>
      <c r="D59" s="1"/>
      <c r="E59" s="1"/>
      <c r="F59" s="12"/>
      <c r="G59" s="12"/>
      <c r="H59" s="12"/>
      <c r="I59" s="12"/>
      <c r="J59" s="1"/>
      <c r="K59" s="1"/>
    </row>
    <row r="60" spans="1:11" ht="12.75" hidden="1">
      <c r="A60" s="9"/>
      <c r="B60" s="1"/>
      <c r="C60" s="48" t="s">
        <v>23</v>
      </c>
      <c r="D60" s="48" t="s">
        <v>24</v>
      </c>
      <c r="E60" s="48" t="s">
        <v>25</v>
      </c>
      <c r="F60" s="48" t="s">
        <v>26</v>
      </c>
      <c r="G60" s="12"/>
      <c r="H60" s="12"/>
      <c r="I60" s="12"/>
      <c r="J60" s="1"/>
      <c r="K60" s="1"/>
    </row>
    <row r="61" spans="1:11" ht="12.75" hidden="1">
      <c r="A61" s="9"/>
      <c r="B61" s="47" t="s">
        <v>26</v>
      </c>
      <c r="C61" s="25">
        <v>4</v>
      </c>
      <c r="D61" s="23">
        <v>8</v>
      </c>
      <c r="E61" s="22">
        <v>12</v>
      </c>
      <c r="F61" s="21">
        <v>16</v>
      </c>
      <c r="G61" s="12"/>
      <c r="H61" s="12"/>
      <c r="I61" s="12"/>
      <c r="J61" s="1"/>
      <c r="K61" s="1"/>
    </row>
    <row r="62" spans="1:11" ht="12.75" hidden="1">
      <c r="A62" s="9"/>
      <c r="B62" s="47" t="s">
        <v>25</v>
      </c>
      <c r="C62" s="25">
        <v>3</v>
      </c>
      <c r="D62" s="23">
        <v>6</v>
      </c>
      <c r="E62" s="24">
        <v>9</v>
      </c>
      <c r="F62" s="21">
        <v>12</v>
      </c>
      <c r="G62" s="12"/>
      <c r="H62" s="12"/>
      <c r="I62" s="12"/>
      <c r="J62" s="1"/>
      <c r="K62" s="1"/>
    </row>
    <row r="63" spans="1:11" ht="12.75" hidden="1">
      <c r="A63" s="9"/>
      <c r="B63" s="47" t="s">
        <v>24</v>
      </c>
      <c r="C63" s="25">
        <v>2</v>
      </c>
      <c r="D63" s="25">
        <v>4</v>
      </c>
      <c r="E63" s="24">
        <v>6</v>
      </c>
      <c r="F63" s="23">
        <v>8</v>
      </c>
      <c r="G63" s="12"/>
      <c r="H63" s="12"/>
      <c r="I63" s="12"/>
      <c r="J63" s="1"/>
      <c r="K63" s="1"/>
    </row>
    <row r="64" spans="1:11" ht="12.75" hidden="1">
      <c r="A64" s="9"/>
      <c r="B64" s="47" t="s">
        <v>23</v>
      </c>
      <c r="C64" s="25">
        <v>1</v>
      </c>
      <c r="D64" s="25">
        <v>2</v>
      </c>
      <c r="E64" s="26">
        <v>3</v>
      </c>
      <c r="F64" s="25">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23</v>
      </c>
      <c r="G68" s="12"/>
      <c r="H68" s="20" t="e">
        <f>IF(#REF!="",0,IF(#REF!="Very low",1,IF(#REF!="Low",2,IF(#REF!="Medium",3,IF(#REF!="High",4,F51)))))</f>
        <v>#REF!</v>
      </c>
      <c r="I68" s="20" t="e">
        <f>IF(#REF!="",0,IF(#REF!="Very low",1,IF(#REF!="Low",2,IF(#REF!="Medium",3,IF(#REF!="High",4,G51)))))</f>
        <v>#REF!</v>
      </c>
      <c r="J68" s="27" t="e">
        <f>IF(H68*I68=0,"",IF(H68*I68&gt;0.5,H68*I68))</f>
        <v>#REF!</v>
      </c>
      <c r="K68" s="1" t="e">
        <f>IF(J68="","",IF(J68&lt;5,"Low",IF(J68&lt;11,"Medium",IF(J68&gt;11,"High"))))</f>
        <v>#REF!</v>
      </c>
    </row>
    <row r="69" spans="1:11" ht="12.75" hidden="1">
      <c r="A69" s="9"/>
      <c r="B69" s="1"/>
      <c r="C69" s="1"/>
      <c r="D69" s="1"/>
      <c r="E69" s="1"/>
      <c r="F69" s="12" t="s">
        <v>24</v>
      </c>
      <c r="G69" s="12"/>
      <c r="H69" s="20">
        <f>IF(F51="",0,IF(F51="Very low",1,IF(F51="Low",2,IF(F51="Medium",3,IF(F51="High",4,#REF!)))))</f>
        <v>2</v>
      </c>
      <c r="I69" s="20">
        <f>IF(G51="",0,IF(G51="Very low",1,IF(G51="Low",2,IF(G51="Medium",3,IF(G51="High",4,#REF!)))))</f>
        <v>3</v>
      </c>
      <c r="J69" s="27">
        <f aca="true" t="shared" si="0" ref="J69:J87">IF(H69*I69=0,"",IF(H69*I69&gt;0.5,H69*I69))</f>
        <v>6</v>
      </c>
      <c r="K69" s="1" t="str">
        <f aca="true" t="shared" si="1" ref="K69:K87">IF(J69="","",IF(J69&lt;5,"Low",IF(J69&lt;11,"Medium",IF(J69&gt;11,"High"))))</f>
        <v>Medium</v>
      </c>
    </row>
    <row r="70" spans="1:11" ht="12.75" hidden="1">
      <c r="A70" s="9"/>
      <c r="B70" s="1"/>
      <c r="C70" s="1"/>
      <c r="D70" s="1"/>
      <c r="E70" s="1"/>
      <c r="F70" s="12" t="s">
        <v>25</v>
      </c>
      <c r="G70" s="12"/>
      <c r="H70" s="20" t="e">
        <f>IF(#REF!="",0,IF(#REF!="Very low",1,IF(#REF!="Low",2,IF(#REF!="Medium",3,IF(#REF!="High",4,F39)))))</f>
        <v>#REF!</v>
      </c>
      <c r="I70" s="20" t="e">
        <f>IF(#REF!="",0,IF(#REF!="Very low",1,IF(#REF!="Low",2,IF(#REF!="Medium",3,IF(#REF!="High",4,G39)))))</f>
        <v>#REF!</v>
      </c>
      <c r="J70" s="27" t="e">
        <f t="shared" si="0"/>
        <v>#REF!</v>
      </c>
      <c r="K70" s="1" t="e">
        <f t="shared" si="1"/>
        <v>#REF!</v>
      </c>
    </row>
    <row r="71" spans="1:11" ht="12.75" hidden="1">
      <c r="A71" s="9"/>
      <c r="B71" s="1"/>
      <c r="C71" s="1"/>
      <c r="D71" s="1"/>
      <c r="E71" s="1"/>
      <c r="F71" s="12" t="s">
        <v>26</v>
      </c>
      <c r="G71" s="12"/>
      <c r="H71" s="20">
        <f>IF(F39="",0,IF(F39="Very low",1,IF(F39="Low",2,IF(F39="Medium",3,IF(F39="High",4,F40)))))</f>
        <v>2</v>
      </c>
      <c r="I71" s="20">
        <f>IF(G39="",0,IF(G39="Very low",1,IF(G39="Low",2,IF(G39="Medium",3,IF(G39="High",4,G40)))))</f>
        <v>3</v>
      </c>
      <c r="J71" s="27">
        <f t="shared" si="0"/>
        <v>6</v>
      </c>
      <c r="K71" s="1" t="str">
        <f t="shared" si="1"/>
        <v>Medium</v>
      </c>
    </row>
    <row r="72" spans="1:11" ht="12.75" hidden="1">
      <c r="A72" s="9"/>
      <c r="B72" s="1"/>
      <c r="C72" s="1"/>
      <c r="D72" s="1"/>
      <c r="E72" s="1"/>
      <c r="F72" s="12"/>
      <c r="G72" s="12"/>
      <c r="H72" s="20">
        <f>IF(F40="",0,IF(F40="Very low",1,IF(F40="Low",2,IF(F40="Medium",3,IF(F40="High",4,#REF!)))))</f>
        <v>2</v>
      </c>
      <c r="I72" s="20">
        <f>IF(G40="",0,IF(G40="Very low",1,IF(G40="Low",2,IF(G40="Medium",3,IF(G40="High",4,#REF!)))))</f>
        <v>3</v>
      </c>
      <c r="J72" s="27">
        <f t="shared" si="0"/>
        <v>6</v>
      </c>
      <c r="K72" s="1" t="str">
        <f t="shared" si="1"/>
        <v>Medium</v>
      </c>
    </row>
    <row r="73" spans="1:11" ht="12.75" hidden="1">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
      <c r="C74" s="1"/>
      <c r="D74" s="1"/>
      <c r="E74" s="1"/>
      <c r="F74" s="12"/>
      <c r="G74" s="12"/>
      <c r="H74" s="20" t="e">
        <f>IF(#REF!="",0,IF(#REF!="Very low",1,IF(#REF!="Low",2,IF(#REF!="Medium",3,IF(#REF!="High",4,F43)))))</f>
        <v>#REF!</v>
      </c>
      <c r="I74" s="20" t="e">
        <f>IF(#REF!="",0,IF(#REF!="Very low",1,IF(#REF!="Low",2,IF(#REF!="Medium",3,IF(#REF!="High",4,G43)))))</f>
        <v>#REF!</v>
      </c>
      <c r="J74" s="27" t="e">
        <f t="shared" si="0"/>
        <v>#REF!</v>
      </c>
      <c r="K74" s="1" t="e">
        <f t="shared" si="1"/>
        <v>#REF!</v>
      </c>
    </row>
    <row r="75" spans="1:11" ht="12.75" hidden="1">
      <c r="A75" s="9"/>
      <c r="B75" s="1"/>
      <c r="C75" s="1"/>
      <c r="D75" s="1"/>
      <c r="E75" s="1"/>
      <c r="F75" s="12"/>
      <c r="G75" s="12"/>
      <c r="H75" s="20">
        <f>IF(F43="",0,IF(F43="Very low",1,IF(F43="Low",2,IF(F43="Medium",3,IF(F43="High",4,#REF!)))))</f>
        <v>3</v>
      </c>
      <c r="I75" s="20">
        <f>IF(G43="",0,IF(G43="Very low",1,IF(G43="Low",2,IF(G43="Medium",3,IF(G43="High",4,#REF!)))))</f>
        <v>3</v>
      </c>
      <c r="J75" s="27">
        <f t="shared" si="0"/>
        <v>9</v>
      </c>
      <c r="K75" s="1" t="str">
        <f t="shared" si="1"/>
        <v>Medium</v>
      </c>
    </row>
    <row r="76" spans="1:11" ht="12.75" hidden="1">
      <c r="A76" s="9"/>
      <c r="B76" s="1"/>
      <c r="C76" s="12" t="s">
        <v>23</v>
      </c>
      <c r="D76" s="12" t="s">
        <v>24</v>
      </c>
      <c r="E76" s="12" t="s">
        <v>25</v>
      </c>
      <c r="F76" s="12" t="s">
        <v>26</v>
      </c>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2" t="s">
        <v>23</v>
      </c>
      <c r="C77" s="25">
        <v>1</v>
      </c>
      <c r="D77" s="25">
        <v>2</v>
      </c>
      <c r="E77" s="26">
        <v>3</v>
      </c>
      <c r="F77" s="25">
        <v>4</v>
      </c>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2" t="s">
        <v>24</v>
      </c>
      <c r="C78" s="25">
        <v>2</v>
      </c>
      <c r="D78" s="25">
        <v>4</v>
      </c>
      <c r="E78" s="24">
        <v>6</v>
      </c>
      <c r="F78" s="23">
        <v>8</v>
      </c>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2" t="s">
        <v>25</v>
      </c>
      <c r="C79" s="25">
        <v>3</v>
      </c>
      <c r="D79" s="23">
        <v>6</v>
      </c>
      <c r="E79" s="24">
        <v>9</v>
      </c>
      <c r="F79" s="21">
        <v>12</v>
      </c>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2" t="s">
        <v>26</v>
      </c>
      <c r="C80" s="25">
        <v>4</v>
      </c>
      <c r="D80" s="23">
        <v>8</v>
      </c>
      <c r="E80" s="22">
        <v>12</v>
      </c>
      <c r="F80" s="21">
        <v>16</v>
      </c>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2"/>
      <c r="C81" s="12"/>
      <c r="D81" s="12"/>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low",1,IF(#REF!="Low",2,IF(#REF!="Medium",3,IF(#REF!="High",4,#REF!)))))</f>
        <v>#REF!</v>
      </c>
      <c r="I82" s="20" t="e">
        <f>IF(#REF!="",0,IF(#REF!="Very low",1,IF(#REF!="Low",2,IF(#REF!="Medium",3,IF(#REF!="High",4,#REF!)))))</f>
        <v>#REF!</v>
      </c>
      <c r="J82" s="27" t="e">
        <f t="shared" si="0"/>
        <v>#REF!</v>
      </c>
      <c r="K82" s="1" t="e">
        <f t="shared" si="1"/>
        <v>#REF!</v>
      </c>
    </row>
    <row r="83" spans="1:11" ht="12.75" hidden="1">
      <c r="A83" s="9"/>
      <c r="B83" s="1"/>
      <c r="C83" s="1"/>
      <c r="D83" s="1"/>
      <c r="E83" s="1"/>
      <c r="F83" s="12"/>
      <c r="G83" s="12"/>
      <c r="H83" s="20" t="e">
        <f>IF(#REF!="",0,IF(#REF!="Very low",1,IF(#REF!="Low",2,IF(#REF!="Medium",3,IF(#REF!="High",4,#REF!)))))</f>
        <v>#REF!</v>
      </c>
      <c r="I83" s="20" t="e">
        <f>IF(#REF!="",0,IF(#REF!="Very low",1,IF(#REF!="Low",2,IF(#REF!="Medium",3,IF(#REF!="High",4,#REF!)))))</f>
        <v>#REF!</v>
      </c>
      <c r="J83" s="27" t="e">
        <f t="shared" si="0"/>
        <v>#REF!</v>
      </c>
      <c r="K83" s="1" t="e">
        <f t="shared" si="1"/>
        <v>#REF!</v>
      </c>
    </row>
    <row r="84" spans="1:11" ht="12.75" hidden="1">
      <c r="A84" s="9"/>
      <c r="B84" s="1"/>
      <c r="C84" s="1"/>
      <c r="D84" s="1"/>
      <c r="E84" s="1"/>
      <c r="F84" s="12"/>
      <c r="G84" s="12"/>
      <c r="H84" s="20" t="e">
        <f>IF(#REF!="",0,IF(#REF!="Very low",1,IF(#REF!="Low",2,IF(#REF!="Medium",3,IF(#REF!="High",4,#REF!)))))</f>
        <v>#REF!</v>
      </c>
      <c r="I84" s="20" t="e">
        <f>IF(#REF!="",0,IF(#REF!="Very low",1,IF(#REF!="Low",2,IF(#REF!="Medium",3,IF(#REF!="High",4,#REF!)))))</f>
        <v>#REF!</v>
      </c>
      <c r="J84" s="27" t="e">
        <f t="shared" si="0"/>
        <v>#REF!</v>
      </c>
      <c r="K84" s="1" t="e">
        <f t="shared" si="1"/>
        <v>#REF!</v>
      </c>
    </row>
    <row r="85" spans="1:11" ht="12.75" hidden="1">
      <c r="A85" s="9"/>
      <c r="B85" s="1"/>
      <c r="C85" s="1"/>
      <c r="D85" s="1"/>
      <c r="E85" s="1"/>
      <c r="F85" s="12"/>
      <c r="G85" s="12"/>
      <c r="H85" s="20" t="e">
        <f>IF(#REF!="",0,IF(#REF!="Very low",1,IF(#REF!="Low",2,IF(#REF!="Medium",3,IF(#REF!="High",4,#REF!)))))</f>
        <v>#REF!</v>
      </c>
      <c r="I85" s="20" t="e">
        <f>IF(#REF!="",0,IF(#REF!="Very low",1,IF(#REF!="Low",2,IF(#REF!="Medium",3,IF(#REF!="High",4,#REF!)))))</f>
        <v>#REF!</v>
      </c>
      <c r="J85" s="27" t="e">
        <f t="shared" si="0"/>
        <v>#REF!</v>
      </c>
      <c r="K85" s="1" t="e">
        <f t="shared" si="1"/>
        <v>#REF!</v>
      </c>
    </row>
    <row r="86" spans="1:11" ht="12.75" hidden="1">
      <c r="A86" s="9"/>
      <c r="B86" s="1"/>
      <c r="C86" s="1"/>
      <c r="D86" s="1"/>
      <c r="E86" s="1"/>
      <c r="F86" s="12"/>
      <c r="G86" s="12"/>
      <c r="H86" s="20" t="e">
        <f>IF(#REF!="",0,IF(#REF!="Very low",1,IF(#REF!="Low",2,IF(#REF!="Medium",3,IF(#REF!="High",4,#REF!)))))</f>
        <v>#REF!</v>
      </c>
      <c r="I86" s="20" t="e">
        <f>IF(#REF!="",0,IF(#REF!="Very low",1,IF(#REF!="Low",2,IF(#REF!="Medium",3,IF(#REF!="High",4,#REF!)))))</f>
        <v>#REF!</v>
      </c>
      <c r="J86" s="27" t="e">
        <f t="shared" si="0"/>
        <v>#REF!</v>
      </c>
      <c r="K86" s="1" t="e">
        <f t="shared" si="1"/>
        <v>#REF!</v>
      </c>
    </row>
    <row r="87" spans="1:11" ht="12.75" hidden="1">
      <c r="A87" s="9"/>
      <c r="B87" s="1"/>
      <c r="C87" s="1"/>
      <c r="D87" s="1"/>
      <c r="E87" s="1"/>
      <c r="F87" s="12"/>
      <c r="G87" s="12"/>
      <c r="H87" s="20" t="e">
        <f>IF(#REF!="",0,IF(#REF!="Very low",1,IF(#REF!="Low",2,IF(#REF!="Medium",3,IF(#REF!="High",4,F54)))))</f>
        <v>#REF!</v>
      </c>
      <c r="I87" s="20" t="e">
        <f>IF(#REF!="",0,IF(#REF!="Very low",1,IF(#REF!="Low",2,IF(#REF!="Medium",3,IF(#REF!="High",4,G54)))))</f>
        <v>#REF!</v>
      </c>
      <c r="J87" s="27"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5">
    <mergeCell ref="B2:I2"/>
    <mergeCell ref="F10:J10"/>
    <mergeCell ref="F4:J4"/>
    <mergeCell ref="F6:J6"/>
    <mergeCell ref="F8:J8"/>
  </mergeCells>
  <dataValidations count="2">
    <dataValidation type="list" allowBlank="1" showInputMessage="1" showErrorMessage="1" sqref="F39:G40 F42:G53">
      <formula1>$F$68:$F$72</formula1>
    </dataValidation>
    <dataValidation type="list" allowBlank="1" showInputMessage="1" showErrorMessage="1" sqref="F41:G41">
      <formula1>$F$67:$F$71</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rowBreaks count="2" manualBreakCount="2">
    <brk id="35" max="10" man="1"/>
    <brk id="49" max="10"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2013-01-11T14:12:29Z</cp:lastPrinted>
  <dcterms:created xsi:type="dcterms:W3CDTF">2005-05-04T08:30:35Z</dcterms:created>
  <dcterms:modified xsi:type="dcterms:W3CDTF">2018-10-03T09:18:36Z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REGU-308-163460</vt:lpwstr>
  </property>
  <property fmtid="{D5CDD505-2E9C-101B-9397-08002B2CF9AE}" pid="5" name="_dlc_DocIdItemGuid">
    <vt:lpwstr>94debe3e-83c9-4c1e-a002-8efc01f74dae</vt:lpwstr>
  </property>
  <property fmtid="{D5CDD505-2E9C-101B-9397-08002B2CF9AE}" pid="6" name="_dlc_DocIdUrl">
    <vt:lpwstr>https://cyfoethnaturiolcymru.sharepoint.com/teams/Regulatory/Permitting/_layouts/15/DocIdRedir.aspx?ID=REGU-308-163460, REGU-308-163460</vt:lpwstr>
  </property>
</Properties>
</file>